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ra\Desktop\"/>
    </mc:Choice>
  </mc:AlternateContent>
  <xr:revisionPtr revIDLastSave="0" documentId="13_ncr:48009_{0767B9CE-8D03-47DF-B9C4-A7B7DC93B9F1}" xr6:coauthVersionLast="46" xr6:coauthVersionMax="46" xr10:uidLastSave="{00000000-0000-0000-0000-000000000000}"/>
  <workbookProtection workbookPassword="C449" lockStructure="1"/>
  <bookViews>
    <workbookView xWindow="-120" yWindow="-120" windowWidth="20730" windowHeight="11160" activeTab="1"/>
  </bookViews>
  <sheets>
    <sheet name="ส.1" sheetId="1" r:id="rId1"/>
    <sheet name="ส.2" sheetId="2" r:id="rId2"/>
  </sheets>
  <definedNames>
    <definedName name="_xlnm._FilterDatabase" localSheetId="0" hidden="1">ส.1!$A$1:$C$37</definedName>
    <definedName name="_xlnm.Print_Area" localSheetId="0">ส.1!$A$1:$C$40,ส.1!$D$6:$H$10</definedName>
  </definedNames>
  <calcPr calcId="181029"/>
</workbook>
</file>

<file path=xl/calcChain.xml><?xml version="1.0" encoding="utf-8"?>
<calcChain xmlns="http://schemas.openxmlformats.org/spreadsheetml/2006/main">
  <c r="C36" i="1" l="1"/>
  <c r="B24" i="1"/>
  <c r="K10" i="2"/>
  <c r="K11" i="2" s="1"/>
  <c r="M10" i="2"/>
  <c r="M11" i="2" s="1"/>
  <c r="M7" i="2"/>
  <c r="N7" i="2" s="1"/>
  <c r="F10" i="2"/>
  <c r="G10" i="2" s="1"/>
  <c r="L10" i="2"/>
  <c r="L11" i="2" s="1"/>
  <c r="M9" i="2"/>
  <c r="N9" i="2"/>
  <c r="M8" i="2"/>
  <c r="N8" i="2" s="1"/>
  <c r="L5" i="2"/>
  <c r="K9" i="2"/>
  <c r="K7" i="2"/>
  <c r="K5" i="2"/>
  <c r="J10" i="2"/>
  <c r="J11" i="2"/>
  <c r="J5" i="2"/>
  <c r="F9" i="2"/>
  <c r="G9" i="2"/>
  <c r="E10" i="2"/>
  <c r="E11" i="2" s="1"/>
  <c r="D10" i="2"/>
  <c r="D11" i="2"/>
  <c r="D9" i="2"/>
  <c r="F5" i="2"/>
  <c r="G5" i="2" s="1"/>
  <c r="D5" i="2"/>
  <c r="C10" i="2"/>
  <c r="C11" i="2" s="1"/>
  <c r="C5" i="2"/>
  <c r="B37" i="1"/>
  <c r="C31" i="1"/>
  <c r="B18" i="1"/>
  <c r="B36" i="1"/>
  <c r="C37" i="1"/>
  <c r="F6" i="2"/>
  <c r="G6" i="2" s="1"/>
  <c r="L7" i="2"/>
  <c r="L6" i="2"/>
  <c r="K8" i="2"/>
  <c r="K6" i="2"/>
  <c r="M6" i="2"/>
  <c r="N6" i="2"/>
  <c r="M5" i="2"/>
  <c r="N5" i="2" s="1"/>
  <c r="J6" i="2"/>
  <c r="C28" i="1"/>
  <c r="C24" i="1"/>
  <c r="D8" i="2"/>
  <c r="F8" i="2"/>
  <c r="G8" i="2"/>
  <c r="F7" i="2"/>
  <c r="G7" i="2" s="1"/>
  <c r="D7" i="2"/>
  <c r="E6" i="2"/>
  <c r="D6" i="2"/>
  <c r="C6" i="2"/>
  <c r="E5" i="2"/>
  <c r="I10" i="2"/>
  <c r="B31" i="1"/>
  <c r="B28" i="1"/>
  <c r="B10" i="2"/>
  <c r="C18" i="1"/>
  <c r="F11" i="2" l="1"/>
  <c r="N10" i="2"/>
</calcChain>
</file>

<file path=xl/sharedStrings.xml><?xml version="1.0" encoding="utf-8"?>
<sst xmlns="http://schemas.openxmlformats.org/spreadsheetml/2006/main" count="91" uniqueCount="65">
  <si>
    <t>องค์ประกอบคุณภาพ</t>
  </si>
  <si>
    <t>I</t>
  </si>
  <si>
    <t>P</t>
  </si>
  <si>
    <t>O</t>
  </si>
  <si>
    <t>รวม</t>
  </si>
  <si>
    <t>ผลการประเมิน</t>
  </si>
  <si>
    <t>-</t>
  </si>
  <si>
    <t xml:space="preserve">ตัวบ่งชี้ที่ 1.1 ผลการบริหารจัดการหลักสูตรโดยรวม     </t>
  </si>
  <si>
    <t>องค์ประกอบที่ 1  การผลิตบัณฑิต</t>
  </si>
  <si>
    <t>ตัวบ่งชี้ที่ 2.1 ระบบและกลไกการบริหารและพัฒนางานวิจัยหรืองานสร้างสรรค์</t>
  </si>
  <si>
    <t>ตัวบ่งชี้ที่ 2.2 เงินสนับสนุนงานวิจัยและงานสร้างสรรค์</t>
  </si>
  <si>
    <t>ตัวบ่งชี้ที่ 2.3 ผลงานทางวิชาการของอาจารย์ประจำและนักวิจัย</t>
  </si>
  <si>
    <t>องค์ประกอบที่ 2  การวิจัย</t>
  </si>
  <si>
    <t>องค์ประกอบที่ 3 การบริการวิชาการ</t>
  </si>
  <si>
    <t>ตัวบ่งชี้ที่ 3.1 การบริการวิชาการแก่สังคม</t>
  </si>
  <si>
    <t xml:space="preserve"> คะแนนเฉลี่ยองค์ประกอบที่  3</t>
  </si>
  <si>
    <t>ตัวบ่งชี้ที่ 4.1 ระบบและกลไกการทำนุบำรุงศิลปะและวัฒนธรรม</t>
  </si>
  <si>
    <t>คะแนนเฉลี่ยองค์ประกอบที่  4</t>
  </si>
  <si>
    <t>องค์ประกอบที่ 5 การบริหารจัดการ</t>
  </si>
  <si>
    <t>คะแนนเฉลี่ยองค์ประกอบที่ 5</t>
  </si>
  <si>
    <t xml:space="preserve">0.00 – 1.50  การดำเนินงานต้องปรับปรุงเร่งด่วน
1.51 – 2.50  การดำเนินงานต้องปรับปรุง
2.51 – 3.50  การดำเนินงานระดับพอใช้
3.51 – 4.50  การดำเนินงานระดับดี
4.51 – 5.00  การดำเนินงานระดับดีมาก
</t>
  </si>
  <si>
    <t>ตัวบ่งชี้</t>
  </si>
  <si>
    <t xml:space="preserve">เกณฑ์ สกอ.
13 ตัวบ่งชี้
</t>
  </si>
  <si>
    <t>องค์ประกอบ / ตัวบ่งชี้</t>
  </si>
  <si>
    <t>คะแนนเฉลี่ยองค์ประกอบที่ 1</t>
  </si>
  <si>
    <t>คะแนนเฉลี่ยองค์ประกอบที่ 2</t>
  </si>
  <si>
    <t xml:space="preserve">คะแนนเฉลี่ยของผลการประเมินองค์ประกอบที่ 1 - 5 </t>
  </si>
  <si>
    <t>องค์ประกอบที่ 1 การผลิตบัณฑิต</t>
  </si>
  <si>
    <t>องค์ประกอบที่ 2 การวิจัย</t>
  </si>
  <si>
    <t>องค์ประกอบที่ 4 การทำนุบำรุงศิลปะและวัฒนธรรม</t>
  </si>
  <si>
    <t>คะแนนการประเมินเฉลี่ย (เกณฑ์ สกอ. 13 ตัวบ่งชี้)</t>
  </si>
  <si>
    <t xml:space="preserve">หมายเหตุ </t>
  </si>
  <si>
    <t>คะแนนการประเมิน</t>
  </si>
  <si>
    <r>
      <t>องค์ประกอบที่ 4</t>
    </r>
    <r>
      <rPr>
        <b/>
        <sz val="14"/>
        <color indexed="8"/>
        <rFont val="TH SarabunPSK"/>
        <family val="2"/>
      </rPr>
      <t xml:space="preserve"> </t>
    </r>
    <r>
      <rPr>
        <b/>
        <sz val="14"/>
        <rFont val="TH SarabunPSK"/>
        <family val="2"/>
      </rPr>
      <t>การทำนุบำรุงศิลปะ และวัฒนธรรม</t>
    </r>
  </si>
  <si>
    <t xml:space="preserve">ตัวบ่งชี้ที่ 2.4 งานวิจัย งานสร้างสรรค์ หรือนวัตกรรมที่นำไปใช้ประโยชน์ต่อชุมชน </t>
  </si>
  <si>
    <t xml:space="preserve">เกณฑ์ มรสน.
21 ตัวบ่งชี้
</t>
  </si>
  <si>
    <t>ตัวบ่งชี้ที่ 1.2 อาจารย์ประจำคณะที่มีคุณวุฒิปริญญาเอก</t>
  </si>
  <si>
    <t>ตัวบ่งชี้ที่ 1.3 อาจารย์ประจำคณะที่ดำรงตำแหน่งทางวิชาการ</t>
  </si>
  <si>
    <t>ตัวบ่งชี้ที่ 1.10 คุณภาพบัณฑิตตามกรอบมาตรฐานคุณวุฒิระดับอุดมศึกษา</t>
  </si>
  <si>
    <t xml:space="preserve">ตัวบ่งชี้ที่ 1.9 หลักสูตรที่นักศึกษามีส่วนร่วมในการสร้างนวัตกรรม </t>
  </si>
  <si>
    <t>ตัวบ่งชี้ที่ 1.8 การส่งเสริมสมรรถนะและทักษะด้านดิจิทัล</t>
  </si>
  <si>
    <t xml:space="preserve">ตัวบ่งชี้ที่ 1.7 การส่งเสริมสมรรถนะและทักษะการใช้ภาษาอังกฤษ </t>
  </si>
  <si>
    <t xml:space="preserve">ตัวบ่งชี้ที่ 1.6 กิจกรรมนักศึกษาระดับปริญญาตรี
</t>
  </si>
  <si>
    <t>ตัวบ่งชี้ที่ 1.5 การบริการนักศึกษาระดับปริญญาตรี</t>
  </si>
  <si>
    <t xml:space="preserve">ตัวบ่งชี้ที่ 1.4 จำนวนนักศึกษาเต็มเวลาเทียบเท่าต่อจำนวนอาจารย์ประจำ </t>
  </si>
  <si>
    <t xml:space="preserve">ตัวบ่งชี้ที่ 3.2 จำนวนชุมชนเป้าหมายที่ได้รับการพัฒนาอย่างต่อเนื่องตามแผนเสริมสร้างความสัมพันธ์กับชุมชน </t>
  </si>
  <si>
    <t>ตัวบ่งชี้ที่ 5.1 การบริหารของสถาบันเพื่อการกำกับติดตามผลลัพธ์ตามพันธกิจ กลุ่มสถาบัน และเอกลักษณ์ของคณะ</t>
  </si>
  <si>
    <t>ตัวบ่งชี้ที่ 5.2  ระบบกำกับการประกันคุณภาพหลักสูตร</t>
  </si>
  <si>
    <t>ตัวบ่งชี้ที่ 5.3 การจัดการเรียนรู้แบบบูรณาการกับการทำงาน</t>
  </si>
  <si>
    <t xml:space="preserve"> - การคำนวณตาราง มรสน. 21 ตัวบ่งชี้  คือ ตัวบ่งชี้ สกอ. 13 ตัวบ่งชี้ + ตัวบ่งชี้ มรภ. 6 ตัวบ่งชี้ + ตัวบ่งชี้ มรสน. 2 ตัวบ่งชี้</t>
  </si>
  <si>
    <t xml:space="preserve"> ประจำปีการศึกษา ………..</t>
  </si>
  <si>
    <t>คะแนนเฉลี่ย</t>
  </si>
  <si>
    <t>ใส่ผลคะแนนการประเมินในช่องว่าง</t>
  </si>
  <si>
    <t>มาเป็นตัวหารในการคำนวณ</t>
  </si>
  <si>
    <t>หากคณะไม่ได้รับการประเมินในตัวบ่งชี้ใด</t>
  </si>
  <si>
    <t>ไม่ต้องใส่คะแนนการประเมินในตัวบ่งชี้นั้น ๆ</t>
  </si>
  <si>
    <t>โปรแกรมจะไม่นำตัวบ่งชี้ที่ไม่ได้รับการประเมิน</t>
  </si>
  <si>
    <t xml:space="preserve">      - การคำนวณตาราง มรสน. 21 ตัวบ่งชี้  คือ ตัวบ่งชี้ สกอ. 13 ตัวบ่งชี้ + ตัวบ่งชี้ มรภ. 6 ตัวบ่งชี้ + ตัวบ่งชี้ มรสน. 2 ตัวบ่งชี้</t>
  </si>
  <si>
    <r>
      <t>หมายเหตุ</t>
    </r>
    <r>
      <rPr>
        <b/>
        <sz val="18"/>
        <rFont val="TH SarabunPSK"/>
        <family val="2"/>
      </rPr>
      <t xml:space="preserve"> </t>
    </r>
  </si>
  <si>
    <t>ตารางที่ ส.1 ผลการประเมินตนเองรายตัวบ่งชี้ตามองค์ประกอบคุณภาพ</t>
  </si>
  <si>
    <t>ตารางที่ ส.2 ผลการประเมินตนเองตามองค์ประกอบคุณภาพ (เกณฑ์ สกอ. 13 ตัวบ่งชี้)</t>
  </si>
  <si>
    <t>ตารางที่ ส.2 ผลการประเมินตนเองตามองค์ประกอบคุณภาพ  (เกณฑ์ มรสน. 21 ตัวบ่งชี้)</t>
  </si>
  <si>
    <t>สรุปผลการประเมินตนเอง ระดับคณะ</t>
  </si>
  <si>
    <t>ตัวบ่งชี้ที่ 1.11 ร้อยละของบัณฑิตปริญญาตรีที่ได้งานทำหรือประกอบอาชีพภายใน 1 ปี</t>
  </si>
  <si>
    <t>คะแนนการประเมินเฉลี่ย (เกณฑ์ มรสน.21 ตัวบ่งชี้)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</si>
</sst>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1" formatCode="_-* #,##0.00_-;\-* #,##0.00_-;_-* &quot;-&quot;??_-;_-@_-"/>
    <numFmt numFmtId="183" formatCode="_-* #,##0_-;\-* #,##0_-;_-* &quot;-&quot;??_-;_-@_-"/>
    <numFmt numFmtId="185" formatCode="#,##0_ ;\-#,##0\ "/>
    <numFmt numFmtId="188" formatCode="_-* #,##0.00000_-;\-* #,##0.00000_-;_-* &quot;-&quot;??_-;_-@_-"/>
  </numFmts>
  <fonts count="21">
    <font>
      <sz val="10"/>
      <name val="Arial"/>
      <charset val="222"/>
    </font>
    <font>
      <sz val="10"/>
      <name val="Arial"/>
      <charset val="222"/>
    </font>
    <font>
      <sz val="8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b/>
      <sz val="20"/>
      <name val="Angsana New"/>
      <family val="1"/>
    </font>
    <font>
      <b/>
      <sz val="18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8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b/>
      <sz val="14"/>
      <color indexed="8"/>
      <name val="TH SarabunPSK"/>
      <family val="2"/>
    </font>
    <font>
      <b/>
      <sz val="15"/>
      <name val="TH SarabunPSK"/>
      <family val="2"/>
    </font>
    <font>
      <b/>
      <sz val="18"/>
      <name val="TH Niramit AS"/>
    </font>
    <font>
      <b/>
      <sz val="16"/>
      <name val="TH Niramit AS"/>
    </font>
    <font>
      <b/>
      <u/>
      <sz val="18"/>
      <name val="TH SarabunPSK"/>
      <family val="2"/>
    </font>
    <font>
      <b/>
      <u/>
      <sz val="15"/>
      <name val="TH SarabunPSK"/>
      <family val="2"/>
    </font>
    <font>
      <sz val="14"/>
      <color rgb="FF000000"/>
      <name val="TH SarabunPSK"/>
      <family val="2"/>
    </font>
    <font>
      <b/>
      <sz val="14"/>
      <color theme="1"/>
      <name val="TH SarabunPSK"/>
      <family val="2"/>
    </font>
    <font>
      <b/>
      <sz val="16"/>
      <color rgb="FF000000"/>
      <name val="TH SarabunPSK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D9E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F2FF"/>
        <bgColor indexed="64"/>
      </patternFill>
    </fill>
    <fill>
      <patternFill patternType="solid">
        <fgColor rgb="FFD9FFD9"/>
        <bgColor indexed="64"/>
      </patternFill>
    </fill>
    <fill>
      <patternFill patternType="solid">
        <fgColor rgb="FFFFFFD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7" fillId="2" borderId="1" xfId="0" applyFont="1" applyFill="1" applyBorder="1" applyAlignment="1">
      <alignment vertical="center"/>
    </xf>
    <xf numFmtId="0" fontId="8" fillId="0" borderId="0" xfId="0" applyFont="1" applyAlignment="1">
      <alignment vertical="top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vertical="center"/>
    </xf>
    <xf numFmtId="0" fontId="8" fillId="3" borderId="1" xfId="0" applyFont="1" applyFill="1" applyBorder="1"/>
    <xf numFmtId="0" fontId="7" fillId="3" borderId="1" xfId="0" applyFont="1" applyFill="1" applyBorder="1" applyAlignment="1">
      <alignment horizontal="left"/>
    </xf>
    <xf numFmtId="2" fontId="7" fillId="4" borderId="1" xfId="0" applyNumberFormat="1" applyFont="1" applyFill="1" applyBorder="1" applyAlignment="1" applyProtection="1">
      <alignment horizontal="center" vertical="center"/>
      <protection hidden="1"/>
    </xf>
    <xf numFmtId="4" fontId="7" fillId="4" borderId="1" xfId="0" applyNumberFormat="1" applyFont="1" applyFill="1" applyBorder="1" applyAlignment="1" applyProtection="1">
      <alignment horizontal="center" vertical="center"/>
      <protection hidden="1"/>
    </xf>
    <xf numFmtId="171" fontId="9" fillId="2" borderId="1" xfId="1" applyFont="1" applyFill="1" applyBorder="1" applyAlignment="1" applyProtection="1">
      <alignment horizontal="center" vertical="center"/>
      <protection hidden="1"/>
    </xf>
    <xf numFmtId="0" fontId="6" fillId="6" borderId="1" xfId="0" applyFont="1" applyFill="1" applyBorder="1" applyAlignment="1" applyProtection="1">
      <alignment horizontal="center" vertical="center" wrapText="1"/>
      <protection hidden="1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 applyProtection="1">
      <alignment horizontal="center" vertical="center"/>
      <protection locked="0"/>
    </xf>
    <xf numFmtId="2" fontId="7" fillId="2" borderId="1" xfId="0" applyNumberFormat="1" applyFont="1" applyFill="1" applyBorder="1" applyAlignment="1" applyProtection="1">
      <alignment horizontal="center" vertical="top"/>
      <protection locked="0"/>
    </xf>
    <xf numFmtId="0" fontId="11" fillId="0" borderId="1" xfId="0" applyFont="1" applyBorder="1" applyAlignment="1" applyProtection="1">
      <alignment vertical="top" wrapText="1"/>
      <protection locked="0"/>
    </xf>
    <xf numFmtId="0" fontId="10" fillId="3" borderId="1" xfId="0" applyFont="1" applyFill="1" applyBorder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Protection="1">
      <protection locked="0"/>
    </xf>
    <xf numFmtId="0" fontId="11" fillId="2" borderId="1" xfId="0" applyFont="1" applyFill="1" applyBorder="1" applyAlignment="1" applyProtection="1">
      <alignment vertical="top" wrapText="1"/>
      <protection locked="0"/>
    </xf>
    <xf numFmtId="0" fontId="10" fillId="3" borderId="1" xfId="0" applyFont="1" applyFill="1" applyBorder="1" applyAlignment="1" applyProtection="1">
      <alignment vertical="center"/>
      <protection locked="0"/>
    </xf>
    <xf numFmtId="0" fontId="11" fillId="2" borderId="1" xfId="0" applyFont="1" applyFill="1" applyBorder="1" applyAlignment="1" applyProtection="1">
      <alignment vertical="center"/>
      <protection locked="0"/>
    </xf>
    <xf numFmtId="0" fontId="10" fillId="4" borderId="1" xfId="0" applyFont="1" applyFill="1" applyBorder="1" applyAlignment="1" applyProtection="1">
      <alignment horizontal="center" vertical="top" wrapText="1"/>
      <protection locked="0"/>
    </xf>
    <xf numFmtId="183" fontId="9" fillId="7" borderId="1" xfId="1" applyNumberFormat="1" applyFont="1" applyFill="1" applyBorder="1" applyAlignment="1" applyProtection="1">
      <alignment horizontal="center" vertical="center"/>
      <protection hidden="1"/>
    </xf>
    <xf numFmtId="171" fontId="9" fillId="7" borderId="1" xfId="1" applyFont="1" applyFill="1" applyBorder="1" applyAlignment="1" applyProtection="1">
      <alignment horizontal="center" vertical="center"/>
      <protection hidden="1"/>
    </xf>
    <xf numFmtId="188" fontId="9" fillId="7" borderId="1" xfId="1" applyNumberFormat="1" applyFont="1" applyFill="1" applyBorder="1" applyAlignment="1" applyProtection="1">
      <alignment horizontal="center" vertical="center"/>
      <protection hidden="1"/>
    </xf>
    <xf numFmtId="171" fontId="9" fillId="7" borderId="1" xfId="1" applyFont="1" applyFill="1" applyBorder="1" applyAlignment="1" applyProtection="1">
      <alignment horizontal="left" vertical="center"/>
      <protection hidden="1"/>
    </xf>
    <xf numFmtId="2" fontId="7" fillId="7" borderId="1" xfId="0" applyNumberFormat="1" applyFont="1" applyFill="1" applyBorder="1" applyAlignment="1" applyProtection="1">
      <alignment horizontal="center" vertical="center"/>
    </xf>
    <xf numFmtId="2" fontId="7" fillId="7" borderId="1" xfId="0" applyNumberFormat="1" applyFont="1" applyFill="1" applyBorder="1" applyAlignment="1" applyProtection="1">
      <alignment horizontal="center"/>
    </xf>
    <xf numFmtId="0" fontId="16" fillId="0" borderId="0" xfId="0" applyFont="1"/>
    <xf numFmtId="0" fontId="8" fillId="0" borderId="0" xfId="0" applyFont="1" applyBorder="1" applyProtection="1">
      <protection hidden="1"/>
    </xf>
    <xf numFmtId="2" fontId="7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7" borderId="1" xfId="0" applyFont="1" applyFill="1" applyBorder="1" applyAlignment="1" applyProtection="1">
      <alignment vertical="center" wrapText="1"/>
      <protection hidden="1"/>
    </xf>
    <xf numFmtId="2" fontId="20" fillId="7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7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5" fillId="8" borderId="2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14" fillId="9" borderId="0" xfId="0" applyFont="1" applyFill="1" applyAlignment="1">
      <alignment horizontal="center" vertical="center"/>
    </xf>
    <xf numFmtId="0" fontId="15" fillId="8" borderId="2" xfId="0" applyFont="1" applyFill="1" applyBorder="1" applyAlignment="1">
      <alignment horizontal="center" vertical="center" wrapText="1"/>
    </xf>
    <xf numFmtId="0" fontId="15" fillId="8" borderId="0" xfId="0" applyFont="1" applyFill="1" applyAlignment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7" fillId="4" borderId="4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71" fontId="6" fillId="0" borderId="1" xfId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center" wrapText="1"/>
    </xf>
    <xf numFmtId="185" fontId="7" fillId="10" borderId="1" xfId="1" applyNumberFormat="1" applyFont="1" applyFill="1" applyBorder="1" applyAlignment="1" applyProtection="1">
      <alignment horizontal="center" vertical="center"/>
      <protection hidden="1"/>
    </xf>
    <xf numFmtId="171" fontId="6" fillId="10" borderId="1" xfId="1" applyFont="1" applyFill="1" applyBorder="1" applyAlignment="1" applyProtection="1">
      <alignment horizontal="center" vertical="center"/>
      <protection hidden="1"/>
    </xf>
    <xf numFmtId="185" fontId="9" fillId="0" borderId="1" xfId="1" applyNumberFormat="1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185" fontId="9" fillId="0" borderId="1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top"/>
    </xf>
    <xf numFmtId="0" fontId="7" fillId="4" borderId="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7" fillId="11" borderId="1" xfId="0" applyFont="1" applyFill="1" applyBorder="1" applyAlignment="1">
      <alignment horizontal="center" vertical="center"/>
    </xf>
    <xf numFmtId="0" fontId="7" fillId="11" borderId="4" xfId="0" applyFont="1" applyFill="1" applyBorder="1" applyAlignment="1">
      <alignment horizontal="center" vertical="center"/>
    </xf>
    <xf numFmtId="0" fontId="7" fillId="11" borderId="4" xfId="0" applyFont="1" applyFill="1" applyBorder="1" applyAlignment="1">
      <alignment horizontal="left" vertical="top" wrapText="1"/>
    </xf>
    <xf numFmtId="0" fontId="7" fillId="11" borderId="5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left" vertical="top" wrapText="1"/>
    </xf>
    <xf numFmtId="0" fontId="6" fillId="11" borderId="6" xfId="0" applyFont="1" applyFill="1" applyBorder="1" applyAlignment="1">
      <alignment horizontal="center"/>
    </xf>
    <xf numFmtId="0" fontId="6" fillId="11" borderId="7" xfId="0" applyFont="1" applyFill="1" applyBorder="1" applyAlignment="1">
      <alignment horizontal="center"/>
    </xf>
    <xf numFmtId="0" fontId="6" fillId="11" borderId="1" xfId="0" applyFont="1" applyFill="1" applyBorder="1" applyAlignment="1" applyProtection="1">
      <alignment horizontal="center" vertical="center" wrapText="1"/>
      <protection hidden="1"/>
    </xf>
    <xf numFmtId="0" fontId="6" fillId="12" borderId="1" xfId="0" applyFont="1" applyFill="1" applyBorder="1" applyAlignment="1">
      <alignment horizontal="center" wrapText="1"/>
    </xf>
    <xf numFmtId="185" fontId="7" fillId="12" borderId="1" xfId="1" applyNumberFormat="1" applyFont="1" applyFill="1" applyBorder="1" applyAlignment="1" applyProtection="1">
      <alignment horizontal="center" vertical="center"/>
      <protection hidden="1"/>
    </xf>
    <xf numFmtId="171" fontId="6" fillId="12" borderId="1" xfId="1" applyFont="1" applyFill="1" applyBorder="1" applyAlignment="1" applyProtection="1">
      <alignment horizontal="center" vertical="center"/>
      <protection hidden="1"/>
    </xf>
    <xf numFmtId="0" fontId="6" fillId="12" borderId="1" xfId="0" applyFont="1" applyFill="1" applyBorder="1" applyAlignment="1" applyProtection="1">
      <alignment horizontal="center" vertical="center" wrapText="1"/>
      <protection hidden="1"/>
    </xf>
    <xf numFmtId="0" fontId="7" fillId="11" borderId="6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0" fontId="7" fillId="11" borderId="7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 applyProtection="1">
      <alignment horizontal="center" vertical="top"/>
      <protection locked="0"/>
    </xf>
    <xf numFmtId="0" fontId="10" fillId="3" borderId="1" xfId="0" applyFont="1" applyFill="1" applyBorder="1" applyAlignment="1" applyProtection="1">
      <alignment horizontal="left" vertical="top"/>
      <protection locked="0"/>
    </xf>
    <xf numFmtId="0" fontId="10" fillId="4" borderId="1" xfId="0" applyFont="1" applyFill="1" applyBorder="1" applyAlignment="1" applyProtection="1">
      <alignment horizontal="center" vertical="top"/>
      <protection locked="0"/>
    </xf>
    <xf numFmtId="2" fontId="7" fillId="4" borderId="1" xfId="0" applyNumberFormat="1" applyFont="1" applyFill="1" applyBorder="1" applyAlignment="1" applyProtection="1">
      <alignment horizontal="center" vertical="top"/>
      <protection hidden="1"/>
    </xf>
    <xf numFmtId="4" fontId="7" fillId="4" borderId="1" xfId="0" applyNumberFormat="1" applyFont="1" applyFill="1" applyBorder="1" applyAlignment="1" applyProtection="1">
      <alignment horizontal="center" vertical="top"/>
      <protection hidden="1"/>
    </xf>
    <xf numFmtId="0" fontId="18" fillId="0" borderId="1" xfId="0" applyFont="1" applyBorder="1" applyAlignment="1" applyProtection="1">
      <alignment horizontal="left" vertical="top" wrapText="1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9" fillId="5" borderId="1" xfId="0" applyFont="1" applyFill="1" applyBorder="1" applyAlignment="1" applyProtection="1">
      <alignment horizontal="center" vertical="top" wrapText="1"/>
      <protection locked="0"/>
    </xf>
    <xf numFmtId="2" fontId="10" fillId="5" borderId="1" xfId="0" applyNumberFormat="1" applyFont="1" applyFill="1" applyBorder="1" applyAlignment="1" applyProtection="1">
      <alignment horizontal="center" vertical="center"/>
      <protection hidden="1"/>
    </xf>
    <xf numFmtId="2" fontId="10" fillId="4" borderId="1" xfId="0" applyNumberFormat="1" applyFont="1" applyFill="1" applyBorder="1" applyAlignment="1" applyProtection="1">
      <alignment horizontal="center" vertical="top"/>
      <protection hidden="1"/>
    </xf>
  </cellXfs>
  <cellStyles count="2">
    <cellStyle name="จุลภาค" xfId="1" builtinId="3"/>
    <cellStyle name="ปกติ" xfId="0" builtinId="0"/>
  </cellStyles>
  <dxfs count="0"/>
  <tableStyles count="0" defaultTableStyle="TableStyleMedium9" defaultPivotStyle="PivotStyleLight16"/>
  <colors>
    <mruColors>
      <color rgb="FFFFFFD5"/>
      <color rgb="FFFFFF99"/>
      <color rgb="FFD9FFD9"/>
      <color rgb="FFDDF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showGridLines="0" view="pageBreakPreview" topLeftCell="A4" zoomScale="115" zoomScaleNormal="115" zoomScaleSheetLayoutView="115" workbookViewId="0">
      <selection activeCell="B7" sqref="B7:B12"/>
    </sheetView>
  </sheetViews>
  <sheetFormatPr defaultRowHeight="23.25"/>
  <cols>
    <col min="1" max="1" width="65.42578125" style="2" customWidth="1"/>
    <col min="2" max="2" width="12.42578125" style="2" customWidth="1"/>
    <col min="3" max="3" width="12.42578125" style="1" customWidth="1"/>
    <col min="4" max="4" width="12" style="1" customWidth="1"/>
    <col min="5" max="5" width="16.140625" style="1" customWidth="1"/>
    <col min="6" max="16384" width="9.140625" style="1"/>
  </cols>
  <sheetData>
    <row r="1" spans="1:8" ht="23.25" customHeight="1">
      <c r="A1" s="51" t="s">
        <v>62</v>
      </c>
      <c r="B1" s="51"/>
      <c r="C1" s="51"/>
    </row>
    <row r="2" spans="1:8" ht="19.5" customHeight="1">
      <c r="A2" s="51" t="s">
        <v>50</v>
      </c>
      <c r="B2" s="51"/>
      <c r="C2" s="51"/>
    </row>
    <row r="3" spans="1:8" ht="21.75" customHeight="1">
      <c r="A3" s="50" t="s">
        <v>59</v>
      </c>
      <c r="B3" s="50"/>
      <c r="C3" s="50"/>
    </row>
    <row r="4" spans="1:8" ht="20.25" customHeight="1">
      <c r="A4" s="60" t="s">
        <v>23</v>
      </c>
      <c r="B4" s="97" t="s">
        <v>32</v>
      </c>
      <c r="C4" s="97"/>
    </row>
    <row r="5" spans="1:8" ht="39.75" customHeight="1">
      <c r="A5" s="60"/>
      <c r="B5" s="36" t="s">
        <v>22</v>
      </c>
      <c r="C5" s="36" t="s">
        <v>35</v>
      </c>
    </row>
    <row r="6" spans="1:8" ht="21" customHeight="1">
      <c r="A6" s="98" t="s">
        <v>8</v>
      </c>
      <c r="B6" s="12"/>
      <c r="C6" s="12"/>
      <c r="D6" s="56" t="s">
        <v>52</v>
      </c>
      <c r="E6" s="57"/>
      <c r="F6" s="57"/>
      <c r="G6" s="57"/>
      <c r="H6" s="57"/>
    </row>
    <row r="7" spans="1:8" ht="21.75" customHeight="1">
      <c r="A7" s="30" t="s">
        <v>7</v>
      </c>
      <c r="B7" s="24"/>
      <c r="C7" s="24"/>
      <c r="D7" s="58" t="s">
        <v>54</v>
      </c>
      <c r="E7" s="59"/>
      <c r="F7" s="59"/>
      <c r="G7" s="59"/>
      <c r="H7" s="59"/>
    </row>
    <row r="8" spans="1:8" ht="19.5" customHeight="1">
      <c r="A8" s="30" t="s">
        <v>36</v>
      </c>
      <c r="B8" s="25"/>
      <c r="C8" s="24"/>
      <c r="D8" s="58" t="s">
        <v>55</v>
      </c>
      <c r="E8" s="59"/>
      <c r="F8" s="59"/>
      <c r="G8" s="59"/>
      <c r="H8" s="59"/>
    </row>
    <row r="9" spans="1:8" ht="21.75" customHeight="1">
      <c r="A9" s="30" t="s">
        <v>37</v>
      </c>
      <c r="B9" s="25"/>
      <c r="C9" s="24"/>
      <c r="D9" s="54" t="s">
        <v>56</v>
      </c>
      <c r="E9" s="55"/>
      <c r="F9" s="55"/>
      <c r="G9" s="55"/>
      <c r="H9" s="55"/>
    </row>
    <row r="10" spans="1:8" ht="22.5" customHeight="1">
      <c r="A10" s="30" t="s">
        <v>44</v>
      </c>
      <c r="B10" s="25"/>
      <c r="C10" s="24"/>
      <c r="D10" s="54" t="s">
        <v>53</v>
      </c>
      <c r="E10" s="55"/>
      <c r="F10" s="55"/>
      <c r="G10" s="55"/>
      <c r="H10" s="55"/>
    </row>
    <row r="11" spans="1:8" ht="20.25" customHeight="1">
      <c r="A11" s="30" t="s">
        <v>43</v>
      </c>
      <c r="B11" s="24"/>
      <c r="C11" s="24"/>
    </row>
    <row r="12" spans="1:8" ht="21.75" customHeight="1">
      <c r="A12" s="30" t="s">
        <v>42</v>
      </c>
      <c r="B12" s="25"/>
      <c r="C12" s="24"/>
    </row>
    <row r="13" spans="1:8" ht="21.75" customHeight="1">
      <c r="A13" s="30" t="s">
        <v>41</v>
      </c>
      <c r="B13" s="45"/>
      <c r="C13" s="24"/>
    </row>
    <row r="14" spans="1:8" ht="21.75" customHeight="1">
      <c r="A14" s="30" t="s">
        <v>40</v>
      </c>
      <c r="B14" s="45"/>
      <c r="C14" s="24"/>
    </row>
    <row r="15" spans="1:8" ht="21.75" customHeight="1">
      <c r="A15" s="30" t="s">
        <v>39</v>
      </c>
      <c r="B15" s="46"/>
      <c r="C15" s="26"/>
    </row>
    <row r="16" spans="1:8" ht="21.75" customHeight="1">
      <c r="A16" s="30" t="s">
        <v>38</v>
      </c>
      <c r="B16" s="46"/>
      <c r="C16" s="26"/>
    </row>
    <row r="17" spans="1:3" ht="23.25" customHeight="1">
      <c r="A17" s="30" t="s">
        <v>63</v>
      </c>
      <c r="B17" s="46"/>
      <c r="C17" s="26"/>
    </row>
    <row r="18" spans="1:3" ht="21.75" customHeight="1">
      <c r="A18" s="31" t="s">
        <v>24</v>
      </c>
      <c r="B18" s="19" t="e">
        <f>AVERAGE(B7:B12)</f>
        <v>#DIV/0!</v>
      </c>
      <c r="C18" s="19" t="e">
        <f>AVERAGE(C7:C17)</f>
        <v>#DIV/0!</v>
      </c>
    </row>
    <row r="19" spans="1:3" ht="21.75" customHeight="1">
      <c r="A19" s="29" t="s">
        <v>12</v>
      </c>
      <c r="B19" s="13"/>
      <c r="C19" s="14"/>
    </row>
    <row r="20" spans="1:3" ht="19.5" customHeight="1">
      <c r="A20" s="28" t="s">
        <v>9</v>
      </c>
      <c r="B20" s="25"/>
      <c r="C20" s="25"/>
    </row>
    <row r="21" spans="1:3" ht="20.25" customHeight="1">
      <c r="A21" s="28" t="s">
        <v>10</v>
      </c>
      <c r="B21" s="25"/>
      <c r="C21" s="25"/>
    </row>
    <row r="22" spans="1:3" ht="21" customHeight="1">
      <c r="A22" s="28" t="s">
        <v>11</v>
      </c>
      <c r="B22" s="25"/>
      <c r="C22" s="25"/>
    </row>
    <row r="23" spans="1:3" ht="21.75" customHeight="1">
      <c r="A23" s="28" t="s">
        <v>34</v>
      </c>
      <c r="B23" s="41"/>
      <c r="C23" s="26"/>
    </row>
    <row r="24" spans="1:3" ht="20.25" customHeight="1">
      <c r="A24" s="99" t="s">
        <v>25</v>
      </c>
      <c r="B24" s="20" t="e">
        <f>AVERAGE(B20:B22)</f>
        <v>#DIV/0!</v>
      </c>
      <c r="C24" s="20" t="e">
        <f>AVERAGE(C20:C23)</f>
        <v>#DIV/0!</v>
      </c>
    </row>
    <row r="25" spans="1:3" ht="24" customHeight="1">
      <c r="A25" s="29" t="s">
        <v>13</v>
      </c>
      <c r="B25" s="13"/>
      <c r="C25" s="15"/>
    </row>
    <row r="26" spans="1:3" ht="21" customHeight="1">
      <c r="A26" s="32" t="s">
        <v>14</v>
      </c>
      <c r="B26" s="25"/>
      <c r="C26" s="25"/>
    </row>
    <row r="27" spans="1:3" ht="39.75" customHeight="1">
      <c r="A27" s="33" t="s">
        <v>45</v>
      </c>
      <c r="B27" s="42"/>
      <c r="C27" s="27"/>
    </row>
    <row r="28" spans="1:3" ht="21.75" customHeight="1">
      <c r="A28" s="99" t="s">
        <v>15</v>
      </c>
      <c r="B28" s="100">
        <f>B26</f>
        <v>0</v>
      </c>
      <c r="C28" s="101" t="e">
        <f>AVERAGE(C26:C27)</f>
        <v>#DIV/0!</v>
      </c>
    </row>
    <row r="29" spans="1:3" ht="24.75" customHeight="1">
      <c r="A29" s="34" t="s">
        <v>33</v>
      </c>
      <c r="B29" s="16"/>
      <c r="C29" s="17"/>
    </row>
    <row r="30" spans="1:3" ht="24" customHeight="1">
      <c r="A30" s="35" t="s">
        <v>16</v>
      </c>
      <c r="B30" s="25"/>
      <c r="C30" s="25"/>
    </row>
    <row r="31" spans="1:3" ht="21" customHeight="1">
      <c r="A31" s="99" t="s">
        <v>17</v>
      </c>
      <c r="B31" s="100">
        <f>B30</f>
        <v>0</v>
      </c>
      <c r="C31" s="100">
        <f>C30</f>
        <v>0</v>
      </c>
    </row>
    <row r="32" spans="1:3" ht="21" customHeight="1">
      <c r="A32" s="98" t="s">
        <v>18</v>
      </c>
      <c r="B32" s="13"/>
      <c r="C32" s="18"/>
    </row>
    <row r="33" spans="1:7" ht="37.5" customHeight="1">
      <c r="A33" s="28" t="s">
        <v>46</v>
      </c>
      <c r="B33" s="27"/>
      <c r="C33" s="27"/>
    </row>
    <row r="34" spans="1:7" ht="21" customHeight="1">
      <c r="A34" s="102" t="s">
        <v>47</v>
      </c>
      <c r="B34" s="25"/>
      <c r="C34" s="25"/>
    </row>
    <row r="35" spans="1:7" ht="22.5" customHeight="1">
      <c r="A35" s="103" t="s">
        <v>48</v>
      </c>
      <c r="B35" s="47"/>
      <c r="C35" s="26"/>
    </row>
    <row r="36" spans="1:7" ht="21.75" customHeight="1">
      <c r="A36" s="99" t="s">
        <v>19</v>
      </c>
      <c r="B36" s="106" t="e">
        <f>AVERAGE(B33:B34)</f>
        <v>#DIV/0!</v>
      </c>
      <c r="C36" s="106" t="e">
        <f>AVERAGE(C33:C35)</f>
        <v>#DIV/0!</v>
      </c>
    </row>
    <row r="37" spans="1:7" ht="21.75" customHeight="1">
      <c r="A37" s="104" t="s">
        <v>26</v>
      </c>
      <c r="B37" s="105" t="e">
        <f>AVERAGE(B7:B12,B20:B22,B26,B30,B33:B34)</f>
        <v>#DIV/0!</v>
      </c>
      <c r="C37" s="105" t="e">
        <f>AVERAGE(C7:C17,C20:C23,C26:C27,C30,C33:C35)</f>
        <v>#DIV/0!</v>
      </c>
    </row>
    <row r="38" spans="1:7" ht="22.5" customHeight="1">
      <c r="A38" s="52" t="s">
        <v>31</v>
      </c>
      <c r="B38" s="53"/>
      <c r="C38" s="53"/>
      <c r="D38" s="8"/>
      <c r="E38" s="8"/>
      <c r="F38" s="8"/>
      <c r="G38" s="8"/>
    </row>
    <row r="39" spans="1:7" ht="23.25" customHeight="1">
      <c r="A39" s="49" t="s">
        <v>49</v>
      </c>
      <c r="B39" s="49"/>
      <c r="C39" s="49"/>
      <c r="D39" s="8"/>
      <c r="E39" s="8"/>
      <c r="F39" s="8"/>
      <c r="G39" s="8"/>
    </row>
    <row r="40" spans="1:7" ht="24" customHeight="1">
      <c r="A40" s="48"/>
      <c r="B40" s="48"/>
      <c r="C40" s="48"/>
      <c r="D40" s="11"/>
      <c r="E40" s="11"/>
      <c r="F40" s="11"/>
      <c r="G40" s="11"/>
    </row>
    <row r="59" spans="4:6">
      <c r="E59" s="4"/>
    </row>
    <row r="61" spans="4:6">
      <c r="D61" s="7"/>
      <c r="E61" s="7"/>
      <c r="F61" s="7"/>
    </row>
  </sheetData>
  <sheetProtection algorithmName="SHA-512" hashValue="kzkYv0ppMGiYqgz5/vmvQy195PBAPikNZyUOZ7XmgXFQMxzAxWqFwR1Ta+rjeRPi4dxhhSO4duQWRBpJLEH8Vg==" saltValue="pziDobwaZgHSh+Ak5x+wXQ==" spinCount="100000" sheet="1"/>
  <protectedRanges>
    <protectedRange password="CC3D" sqref="C26:C27 B18 B36:B37 B20:C24 B28:C28 B31 C15:C18 C30:C31 C33:C37" name="ช่วง1"/>
  </protectedRanges>
  <mergeCells count="13">
    <mergeCell ref="A1:C1"/>
    <mergeCell ref="B4:C4"/>
    <mergeCell ref="A4:A5"/>
    <mergeCell ref="A40:C40"/>
    <mergeCell ref="A39:C39"/>
    <mergeCell ref="A3:C3"/>
    <mergeCell ref="A2:C2"/>
    <mergeCell ref="A38:C38"/>
    <mergeCell ref="D10:H10"/>
    <mergeCell ref="D6:H6"/>
    <mergeCell ref="D7:H7"/>
    <mergeCell ref="D8:H8"/>
    <mergeCell ref="D9:H9"/>
  </mergeCells>
  <phoneticPr fontId="2" type="noConversion"/>
  <printOptions verticalCentered="1"/>
  <pageMargins left="0.78740157480314998" right="0.23622047244094499" top="0.47244094488188998" bottom="0.31496062992126" header="0.31496062992126" footer="0.31496062992126"/>
  <pageSetup paperSize="9" orientation="portrait" horizontalDpi="360" verticalDpi="360" r:id="rId1"/>
  <headerFooter alignWithMargins="0"/>
  <ignoredErrors>
    <ignoredError sqref="B18 C2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tabSelected="1" view="pageBreakPreview" topLeftCell="E1" zoomScale="85" zoomScaleNormal="100" zoomScaleSheetLayoutView="85" workbookViewId="0">
      <selection activeCell="A2" sqref="A2:A4"/>
    </sheetView>
  </sheetViews>
  <sheetFormatPr defaultRowHeight="23.25"/>
  <cols>
    <col min="1" max="1" width="44.28515625" style="1" customWidth="1"/>
    <col min="2" max="2" width="9.28515625" style="1" customWidth="1"/>
    <col min="3" max="3" width="12.28515625" style="1" customWidth="1"/>
    <col min="4" max="4" width="12.42578125" style="1" customWidth="1"/>
    <col min="5" max="5" width="12.5703125" style="1" customWidth="1"/>
    <col min="6" max="6" width="12.140625" style="1" customWidth="1"/>
    <col min="7" max="7" width="43.42578125" style="1" customWidth="1"/>
    <col min="8" max="8" width="44.28515625" style="1" customWidth="1"/>
    <col min="9" max="9" width="8.85546875" style="1" customWidth="1"/>
    <col min="10" max="10" width="12.42578125" style="1" customWidth="1"/>
    <col min="11" max="11" width="12.7109375" style="1" customWidth="1"/>
    <col min="12" max="12" width="12.42578125" style="1" customWidth="1"/>
    <col min="13" max="13" width="12.140625" style="1" customWidth="1"/>
    <col min="14" max="14" width="43.28515625" style="1" customWidth="1"/>
    <col min="15" max="16384" width="9.140625" style="1"/>
  </cols>
  <sheetData>
    <row r="1" spans="1:14" ht="27.75" customHeight="1">
      <c r="A1" s="63" t="s">
        <v>60</v>
      </c>
      <c r="B1" s="63"/>
      <c r="C1" s="63"/>
      <c r="D1" s="63"/>
      <c r="E1" s="63"/>
      <c r="F1" s="63"/>
      <c r="G1" s="63"/>
      <c r="H1" s="63" t="s">
        <v>61</v>
      </c>
      <c r="I1" s="63"/>
      <c r="J1" s="63"/>
      <c r="K1" s="63"/>
      <c r="L1" s="63"/>
      <c r="M1" s="63"/>
      <c r="N1" s="63"/>
    </row>
    <row r="2" spans="1:14" ht="26.25" customHeight="1">
      <c r="A2" s="69" t="s">
        <v>0</v>
      </c>
      <c r="B2" s="77" t="s">
        <v>30</v>
      </c>
      <c r="C2" s="78"/>
      <c r="D2" s="78"/>
      <c r="E2" s="78"/>
      <c r="F2" s="79"/>
      <c r="G2" s="80" t="s">
        <v>5</v>
      </c>
      <c r="H2" s="81" t="s">
        <v>0</v>
      </c>
      <c r="I2" s="93" t="s">
        <v>64</v>
      </c>
      <c r="J2" s="94"/>
      <c r="K2" s="94"/>
      <c r="L2" s="94"/>
      <c r="M2" s="95"/>
      <c r="N2" s="96" t="s">
        <v>5</v>
      </c>
    </row>
    <row r="3" spans="1:14" ht="47.25" customHeight="1">
      <c r="A3" s="69"/>
      <c r="B3" s="61" t="s">
        <v>21</v>
      </c>
      <c r="C3" s="61" t="s">
        <v>1</v>
      </c>
      <c r="D3" s="61" t="s">
        <v>2</v>
      </c>
      <c r="E3" s="61" t="s">
        <v>3</v>
      </c>
      <c r="F3" s="61" t="s">
        <v>51</v>
      </c>
      <c r="G3" s="65" t="s">
        <v>20</v>
      </c>
      <c r="H3" s="81"/>
      <c r="I3" s="82" t="s">
        <v>21</v>
      </c>
      <c r="J3" s="82" t="s">
        <v>1</v>
      </c>
      <c r="K3" s="82" t="s">
        <v>2</v>
      </c>
      <c r="L3" s="82" t="s">
        <v>3</v>
      </c>
      <c r="M3" s="82" t="s">
        <v>51</v>
      </c>
      <c r="N3" s="83" t="s">
        <v>20</v>
      </c>
    </row>
    <row r="4" spans="1:14" ht="59.25" customHeight="1">
      <c r="A4" s="69"/>
      <c r="B4" s="62"/>
      <c r="C4" s="62"/>
      <c r="D4" s="62"/>
      <c r="E4" s="62"/>
      <c r="F4" s="62"/>
      <c r="G4" s="66"/>
      <c r="H4" s="81"/>
      <c r="I4" s="84"/>
      <c r="J4" s="84"/>
      <c r="K4" s="84"/>
      <c r="L4" s="84"/>
      <c r="M4" s="84"/>
      <c r="N4" s="85"/>
    </row>
    <row r="5" spans="1:14" ht="30" customHeight="1">
      <c r="A5" s="10" t="s">
        <v>27</v>
      </c>
      <c r="B5" s="74">
        <v>6</v>
      </c>
      <c r="C5" s="21" t="e">
        <f>AVERAGE(ส.1!B8,ส.1!B9,ส.1!B10)</f>
        <v>#DIV/0!</v>
      </c>
      <c r="D5" s="21" t="e">
        <f>AVERAGE(ส.1!B11,ส.1!B12)</f>
        <v>#DIV/0!</v>
      </c>
      <c r="E5" s="21" t="e">
        <f>AVERAGE(ส.1!B7)</f>
        <v>#DIV/0!</v>
      </c>
      <c r="F5" s="70" t="e">
        <f>AVERAGE(ส.1!B7:'ส.1'!B12)</f>
        <v>#DIV/0!</v>
      </c>
      <c r="G5" s="75" t="e">
        <f t="shared" ref="G5:G10" si="0">IF(F5&gt;=4.51,"ดีมาก",IF(F5&gt;=3.51,"ดี",IF(F5&gt;=2.51,"พอใช้",IF(F5&gt;=1.51,"ต้องปรับปรุง","ปรับปรุงเร่งด่วน"))))</f>
        <v>#DIV/0!</v>
      </c>
      <c r="H5" s="10" t="s">
        <v>27</v>
      </c>
      <c r="I5" s="76">
        <v>11</v>
      </c>
      <c r="J5" s="21" t="e">
        <f>AVERAGE(ส.1!C8,ส.1!C9,ส.1!C10)</f>
        <v>#DIV/0!</v>
      </c>
      <c r="K5" s="21" t="e">
        <f>AVERAGE(ส.1!C11,ส.1!C12,ส.1!C13,ส.1!C14)</f>
        <v>#DIV/0!</v>
      </c>
      <c r="L5" s="21" t="e">
        <f>AVERAGE(ส.1!C7,ส.1!C15,ส.1!C16,ส.1!C17)</f>
        <v>#DIV/0!</v>
      </c>
      <c r="M5" s="70" t="e">
        <f>AVERAGE(ส.1!C7:'ส.1'!C17)</f>
        <v>#DIV/0!</v>
      </c>
      <c r="N5" s="75" t="e">
        <f t="shared" ref="N5:N10" si="1">IF(M5&gt;=4.51,"ดีมาก",IF(M5&gt;=3.51,"ดี",IF(M5&gt;=2.51,"พอใช้",IF(M5&gt;=1.51,"ต้องปรับปรุง","ปรับปรุงเร่งด่วน"))))</f>
        <v>#DIV/0!</v>
      </c>
    </row>
    <row r="6" spans="1:14" ht="30" customHeight="1">
      <c r="A6" s="10" t="s">
        <v>28</v>
      </c>
      <c r="B6" s="74">
        <v>3</v>
      </c>
      <c r="C6" s="21" t="e">
        <f>AVERAGE(ส.1!B21)</f>
        <v>#DIV/0!</v>
      </c>
      <c r="D6" s="21" t="e">
        <f>AVERAGE(ส.1!B20)</f>
        <v>#DIV/0!</v>
      </c>
      <c r="E6" s="21" t="e">
        <f>AVERAGE(ส.1!B22)</f>
        <v>#DIV/0!</v>
      </c>
      <c r="F6" s="70" t="e">
        <f>AVERAGE(ส.1!B20:'ส.1'!B22)</f>
        <v>#DIV/0!</v>
      </c>
      <c r="G6" s="75" t="e">
        <f t="shared" si="0"/>
        <v>#DIV/0!</v>
      </c>
      <c r="H6" s="10" t="s">
        <v>28</v>
      </c>
      <c r="I6" s="76">
        <v>4</v>
      </c>
      <c r="J6" s="21" t="e">
        <f>AVERAGE(ส.1!C21)</f>
        <v>#DIV/0!</v>
      </c>
      <c r="K6" s="21" t="e">
        <f>AVERAGE(ส.1!C20)</f>
        <v>#DIV/0!</v>
      </c>
      <c r="L6" s="21" t="e">
        <f>AVERAGE(ส.1!C22,ส.1!C23)</f>
        <v>#DIV/0!</v>
      </c>
      <c r="M6" s="70" t="e">
        <f>AVERAGE(ส.1!C20:'ส.1'!C23)</f>
        <v>#DIV/0!</v>
      </c>
      <c r="N6" s="75" t="e">
        <f t="shared" si="1"/>
        <v>#DIV/0!</v>
      </c>
    </row>
    <row r="7" spans="1:14" ht="28.5" customHeight="1">
      <c r="A7" s="10" t="s">
        <v>13</v>
      </c>
      <c r="B7" s="74">
        <v>1</v>
      </c>
      <c r="C7" s="37" t="s">
        <v>6</v>
      </c>
      <c r="D7" s="21" t="e">
        <f>AVERAGE(ส.1!B26)</f>
        <v>#DIV/0!</v>
      </c>
      <c r="E7" s="39" t="s">
        <v>6</v>
      </c>
      <c r="F7" s="70" t="e">
        <f>AVERAGE(ส.1!B26)</f>
        <v>#DIV/0!</v>
      </c>
      <c r="G7" s="75" t="e">
        <f t="shared" si="0"/>
        <v>#DIV/0!</v>
      </c>
      <c r="H7" s="10" t="s">
        <v>13</v>
      </c>
      <c r="I7" s="76">
        <v>2</v>
      </c>
      <c r="J7" s="37" t="s">
        <v>6</v>
      </c>
      <c r="K7" s="21" t="e">
        <f>AVERAGE(ส.1!C26)</f>
        <v>#DIV/0!</v>
      </c>
      <c r="L7" s="21" t="e">
        <f>AVERAGE(ส.1!C27)</f>
        <v>#DIV/0!</v>
      </c>
      <c r="M7" s="70" t="e">
        <f>AVERAGE(ส.1!C26,ส.1!C27)</f>
        <v>#DIV/0!</v>
      </c>
      <c r="N7" s="75" t="e">
        <f t="shared" si="1"/>
        <v>#DIV/0!</v>
      </c>
    </row>
    <row r="8" spans="1:14" ht="29.25" customHeight="1">
      <c r="A8" s="10" t="s">
        <v>29</v>
      </c>
      <c r="B8" s="74">
        <v>1</v>
      </c>
      <c r="C8" s="38" t="s">
        <v>6</v>
      </c>
      <c r="D8" s="21" t="e">
        <f>AVERAGE(ส.1!B30)</f>
        <v>#DIV/0!</v>
      </c>
      <c r="E8" s="38" t="s">
        <v>6</v>
      </c>
      <c r="F8" s="70" t="e">
        <f>AVERAGE(ส.1!B30)</f>
        <v>#DIV/0!</v>
      </c>
      <c r="G8" s="75" t="e">
        <f t="shared" si="0"/>
        <v>#DIV/0!</v>
      </c>
      <c r="H8" s="10" t="s">
        <v>29</v>
      </c>
      <c r="I8" s="76">
        <v>1</v>
      </c>
      <c r="J8" s="38" t="s">
        <v>6</v>
      </c>
      <c r="K8" s="21" t="e">
        <f>AVERAGE(ส.1!C30)</f>
        <v>#DIV/0!</v>
      </c>
      <c r="L8" s="40">
        <v>0</v>
      </c>
      <c r="M8" s="70" t="e">
        <f>AVERAGE(ส.1!C30)</f>
        <v>#DIV/0!</v>
      </c>
      <c r="N8" s="75" t="e">
        <f t="shared" si="1"/>
        <v>#DIV/0!</v>
      </c>
    </row>
    <row r="9" spans="1:14" ht="27.75" customHeight="1">
      <c r="A9" s="10" t="s">
        <v>18</v>
      </c>
      <c r="B9" s="74">
        <v>2</v>
      </c>
      <c r="C9" s="38" t="s">
        <v>6</v>
      </c>
      <c r="D9" s="21" t="e">
        <f>AVERAGE(ส.1!B33,ส.1!B34)</f>
        <v>#DIV/0!</v>
      </c>
      <c r="E9" s="38" t="s">
        <v>6</v>
      </c>
      <c r="F9" s="70" t="e">
        <f>AVERAGE(ส.1!B33:'ส.1'!B34)</f>
        <v>#DIV/0!</v>
      </c>
      <c r="G9" s="75" t="e">
        <f t="shared" si="0"/>
        <v>#DIV/0!</v>
      </c>
      <c r="H9" s="10" t="s">
        <v>18</v>
      </c>
      <c r="I9" s="76">
        <v>3</v>
      </c>
      <c r="J9" s="38" t="s">
        <v>6</v>
      </c>
      <c r="K9" s="21" t="e">
        <f>AVERAGE(ส.1!C33,ส.1!C34,ส.1!C35)</f>
        <v>#DIV/0!</v>
      </c>
      <c r="L9" s="40">
        <v>0</v>
      </c>
      <c r="M9" s="70" t="e">
        <f>AVERAGE(ส.1!C33:'ส.1'!C35)</f>
        <v>#DIV/0!</v>
      </c>
      <c r="N9" s="75" t="e">
        <f t="shared" si="1"/>
        <v>#DIV/0!</v>
      </c>
    </row>
    <row r="10" spans="1:14" ht="27.75" customHeight="1">
      <c r="A10" s="71" t="s">
        <v>4</v>
      </c>
      <c r="B10" s="72">
        <f>SUM(B5:B9)</f>
        <v>13</v>
      </c>
      <c r="C10" s="73" t="e">
        <f>AVERAGE(ส.1!B8,ส.1!B9,ส.1!B10,ส.1!B21)</f>
        <v>#DIV/0!</v>
      </c>
      <c r="D10" s="73" t="e">
        <f>AVERAGE(ส.1!B11,ส.1!B12,ส.1!B20,ส.1!B26,ส.1!B30,ส.1!B33,ส.1!B34)</f>
        <v>#DIV/0!</v>
      </c>
      <c r="E10" s="73" t="e">
        <f>AVERAGE(ส.1!B7,ส.1!B22)</f>
        <v>#DIV/0!</v>
      </c>
      <c r="F10" s="73" t="e">
        <f>AVERAGE(ส.1!B7:'ส.1'!B12,ส.1!B20:'ส.1'!B22,ส.1!B26,ส.1!B30,ส.1!B33,ส.1!B34)</f>
        <v>#DIV/0!</v>
      </c>
      <c r="G10" s="23" t="e">
        <f t="shared" si="0"/>
        <v>#DIV/0!</v>
      </c>
      <c r="H10" s="89" t="s">
        <v>4</v>
      </c>
      <c r="I10" s="90">
        <f>SUM(I5:I9)</f>
        <v>21</v>
      </c>
      <c r="J10" s="91" t="e">
        <f>AVERAGE(ส.1!C8,ส.1!C9,ส.1!C10,ส.1!C21)</f>
        <v>#DIV/0!</v>
      </c>
      <c r="K10" s="91" t="e">
        <f>AVERAGE(ส.1!C11:'ส.1'!C14,ส.1!C20,ส.1!C26,ส.1!C30,ส.1!C33:'ส.1'!C35)</f>
        <v>#DIV/0!</v>
      </c>
      <c r="L10" s="91" t="e">
        <f>AVERAGE(ส.1!C7,ส.1!C15,ส.1!C16,ส.1!C17,ส.1!C22,ส.1!C23,ส.1!C27)</f>
        <v>#DIV/0!</v>
      </c>
      <c r="M10" s="91" t="e">
        <f>AVERAGE(ส.1!C7:'ส.1'!C17,ส.1!C20:'ส.1'!C23,ส.1!C26,ส.1!C27,ส.1!C30,ส.1!C33:'ส.1'!C35)</f>
        <v>#DIV/0!</v>
      </c>
      <c r="N10" s="92" t="e">
        <f t="shared" si="1"/>
        <v>#DIV/0!</v>
      </c>
    </row>
    <row r="11" spans="1:14" ht="27.75" customHeight="1">
      <c r="A11" s="67" t="s">
        <v>5</v>
      </c>
      <c r="B11" s="68"/>
      <c r="C11" s="22" t="e">
        <f>IF(C10&gt;=4.51,"ดีมาก",IF(C10&gt;=3.51,"ดี",IF(C10&gt;=2.51,"พอใช้",IF(C10&gt;=1.51,"ต้องปรับปรุง","ปรับปรุงเร่งด่วน"))))</f>
        <v>#DIV/0!</v>
      </c>
      <c r="D11" s="22" t="e">
        <f>IF(D10&gt;=4.51,"ดีมาก",IF(D10&gt;=3.51,"ดี",IF(D10&gt;=2.51,"พอใช้",IF(D10&gt;=1.51,"ต้องปรับปรุง","ปรับปรุงเร่งด่วน"))))</f>
        <v>#DIV/0!</v>
      </c>
      <c r="E11" s="22" t="e">
        <f>IF(E10&gt;=4.51,"ดีมาก",IF(E10&gt;=3.51,"ดี",IF(E10&gt;=2.51,"พอใช้",IF(E10&gt;=1.51,"ต้องปรับปรุง","ปรับปรุงเร่งด่วน"))))</f>
        <v>#DIV/0!</v>
      </c>
      <c r="F11" s="22" t="e">
        <f>IF(F10&gt;=4.51,"ดีมาก",IF(F10&gt;=3.51,"ดี",IF(F10&gt;=2.51,"พอใช้",IF(F10&gt;=1.51,"ต้องปรับปรุง","ปรับปรุงเร่งด่วน"))))</f>
        <v>#DIV/0!</v>
      </c>
      <c r="G11" s="44"/>
      <c r="H11" s="86" t="s">
        <v>5</v>
      </c>
      <c r="I11" s="87"/>
      <c r="J11" s="88" t="e">
        <f>IF(J10&gt;=4.51,"ดีมาก",IF(J10&gt;=3.51,"ดี",IF(J10&gt;=2.51,"พอใช้",IF(J10&gt;=1.51,"ต้องปรับปรุง","ปรับปรุงเร่งด่วน"))))</f>
        <v>#DIV/0!</v>
      </c>
      <c r="K11" s="88" t="e">
        <f>IF(K10&gt;=4.51,"ดีมาก",IF(K10&gt;=3.51,"ดี",IF(K10&gt;=2.51,"พอใช้",IF(K10&gt;=1.51,"ต้องปรับปรุง","ปรับปรุงเร่งด่วน"))))</f>
        <v>#DIV/0!</v>
      </c>
      <c r="L11" s="88" t="e">
        <f>IF(L10&gt;=4.51,"ดีมาก",IF(L10&gt;=3.51,"ดี",IF(L10&gt;=2.51,"พอใช้",IF(L10&gt;=1.51,"ต้องปรับปรุง","ปรับปรุงเร่งด่วน"))))</f>
        <v>#DIV/0!</v>
      </c>
      <c r="M11" s="88" t="e">
        <f>IF(M10&gt;=4.51,"ดีมาก",IF(M10&gt;=3.51,"ดี",IF(M10&gt;=2.51,"พอใช้",IF(M10&gt;=1.51,"ต้องปรับปรุง","ปรับปรุงเร่งด่วน"))))</f>
        <v>#DIV/0!</v>
      </c>
      <c r="N11" s="9"/>
    </row>
    <row r="12" spans="1:14" ht="25.5">
      <c r="A12" s="8"/>
      <c r="B12" s="8"/>
      <c r="C12" s="8"/>
      <c r="D12" s="8"/>
      <c r="E12" s="8"/>
      <c r="F12" s="9"/>
      <c r="G12" s="3"/>
      <c r="H12" s="43" t="s">
        <v>58</v>
      </c>
      <c r="I12" s="8"/>
      <c r="J12" s="8"/>
      <c r="K12" s="8"/>
      <c r="L12" s="8"/>
      <c r="M12" s="8"/>
      <c r="N12" s="8"/>
    </row>
    <row r="13" spans="1:14" ht="29.25">
      <c r="A13" s="6"/>
      <c r="F13" s="3"/>
      <c r="H13" s="64" t="s">
        <v>57</v>
      </c>
      <c r="I13" s="64"/>
      <c r="J13" s="64"/>
      <c r="K13" s="64"/>
      <c r="L13" s="64"/>
      <c r="M13" s="64"/>
      <c r="N13" s="64"/>
    </row>
    <row r="14" spans="1:14">
      <c r="B14" s="5"/>
    </row>
    <row r="16" spans="1:14" ht="23.25" customHeight="1"/>
    <row r="17" spans="7:8" ht="98.25" customHeight="1"/>
    <row r="20" spans="7:8" ht="24.75" customHeight="1"/>
    <row r="30" spans="7:8">
      <c r="G30" s="3"/>
    </row>
    <row r="32" spans="7:8" ht="37.5" customHeight="1">
      <c r="H32" s="3"/>
    </row>
  </sheetData>
  <sheetProtection algorithmName="SHA-512" hashValue="1oFpty7oCPgPbn8k6u5k5hdpepcMTaOEiGDavL526CZqNKP0Sqp9LnuuOz711eLXMl4PcQkD7GQkFE1LXJnd/g==" saltValue="Nqdkwe1w7A8pwMty58qgPw==" spinCount="100000" sheet="1"/>
  <mergeCells count="21">
    <mergeCell ref="K3:K4"/>
    <mergeCell ref="L3:L4"/>
    <mergeCell ref="H13:N13"/>
    <mergeCell ref="N3:N4"/>
    <mergeCell ref="H11:I11"/>
    <mergeCell ref="A11:B11"/>
    <mergeCell ref="G3:G4"/>
    <mergeCell ref="M3:M4"/>
    <mergeCell ref="J3:J4"/>
    <mergeCell ref="A2:A4"/>
    <mergeCell ref="B2:F2"/>
    <mergeCell ref="B3:B4"/>
    <mergeCell ref="C3:C4"/>
    <mergeCell ref="D3:D4"/>
    <mergeCell ref="F3:F4"/>
    <mergeCell ref="A1:G1"/>
    <mergeCell ref="H1:N1"/>
    <mergeCell ref="H2:H4"/>
    <mergeCell ref="I2:M2"/>
    <mergeCell ref="I3:I4"/>
    <mergeCell ref="E3:E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errors="dash" horizontalDpi="360" verticalDpi="360" r:id="rId1"/>
  <headerFooter alignWithMargins="0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ส.1</vt:lpstr>
      <vt:lpstr>ส.2</vt:lpstr>
      <vt:lpstr>ส.1!Print_Area</vt:lpstr>
    </vt:vector>
  </TitlesOfParts>
  <Company>iLLUSiON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Zara</cp:lastModifiedBy>
  <cp:lastPrinted>2021-08-04T08:00:15Z</cp:lastPrinted>
  <dcterms:created xsi:type="dcterms:W3CDTF">2009-02-20T04:25:21Z</dcterms:created>
  <dcterms:modified xsi:type="dcterms:W3CDTF">2021-08-04T08:07:26Z</dcterms:modified>
</cp:coreProperties>
</file>